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dib\Desktop\DAZI\"/>
    </mc:Choice>
  </mc:AlternateContent>
  <xr:revisionPtr revIDLastSave="0" documentId="13_ncr:1_{190740B1-00E7-4B7C-BB60-7D931E732517}" xr6:coauthVersionLast="47" xr6:coauthVersionMax="47" xr10:uidLastSave="{00000000-0000-0000-0000-000000000000}"/>
  <bookViews>
    <workbookView xWindow="-108" yWindow="-108" windowWidth="23256" windowHeight="12576" xr2:uid="{9DDA0CA4-C0E1-4AF7-B9E6-39A5093FAC62}"/>
  </bookViews>
  <sheets>
    <sheet name="Treviso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9" i="5" l="1"/>
  <c r="B49" i="5"/>
  <c r="C49" i="5"/>
  <c r="G47" i="5"/>
  <c r="F47" i="5"/>
  <c r="G46" i="5"/>
  <c r="F46" i="5"/>
  <c r="G45" i="5"/>
  <c r="G44" i="5"/>
  <c r="F44" i="5"/>
  <c r="G43" i="5"/>
  <c r="F43" i="5"/>
  <c r="G42" i="5"/>
  <c r="F42" i="5"/>
  <c r="D30" i="5"/>
  <c r="E47" i="5" s="1"/>
  <c r="C30" i="5"/>
  <c r="B30" i="5"/>
  <c r="G10" i="5"/>
  <c r="F10" i="5"/>
  <c r="G9" i="5"/>
  <c r="F9" i="5"/>
  <c r="G17" i="5"/>
  <c r="F17" i="5"/>
  <c r="G21" i="5"/>
  <c r="F21" i="5"/>
  <c r="G8" i="5"/>
  <c r="F8" i="5"/>
  <c r="G11" i="5"/>
  <c r="F11" i="5"/>
  <c r="G18" i="5"/>
  <c r="F18" i="5"/>
  <c r="G13" i="5"/>
  <c r="F13" i="5"/>
  <c r="G22" i="5"/>
  <c r="F22" i="5"/>
  <c r="G20" i="5"/>
  <c r="F20" i="5"/>
  <c r="G15" i="5"/>
  <c r="F15" i="5"/>
  <c r="G26" i="5"/>
  <c r="G23" i="5"/>
  <c r="F23" i="5"/>
  <c r="G27" i="5"/>
  <c r="G25" i="5"/>
  <c r="F25" i="5"/>
  <c r="G19" i="5"/>
  <c r="F19" i="5"/>
  <c r="G12" i="5"/>
  <c r="F12" i="5"/>
  <c r="E12" i="5"/>
  <c r="G16" i="5"/>
  <c r="F16" i="5"/>
  <c r="G24" i="5"/>
  <c r="F24" i="5"/>
  <c r="F28" i="5"/>
  <c r="G7" i="5"/>
  <c r="F7" i="5"/>
  <c r="G14" i="5"/>
  <c r="F14" i="5"/>
  <c r="E19" i="5" l="1"/>
  <c r="E22" i="5"/>
  <c r="E14" i="5"/>
  <c r="E13" i="5"/>
  <c r="E27" i="5"/>
  <c r="E11" i="5"/>
  <c r="E17" i="5"/>
  <c r="E46" i="5"/>
  <c r="E24" i="5"/>
  <c r="E15" i="5"/>
  <c r="E43" i="5"/>
  <c r="E16" i="5"/>
  <c r="E20" i="5"/>
  <c r="E30" i="5"/>
  <c r="E7" i="5"/>
  <c r="E23" i="5"/>
  <c r="E8" i="5"/>
  <c r="E9" i="5"/>
  <c r="E25" i="5"/>
  <c r="E18" i="5"/>
  <c r="G30" i="5"/>
  <c r="E28" i="5"/>
  <c r="E26" i="5"/>
  <c r="E10" i="5"/>
  <c r="E42" i="5"/>
  <c r="E45" i="5"/>
  <c r="G49" i="5"/>
  <c r="F49" i="5"/>
  <c r="E49" i="5"/>
  <c r="E21" i="5"/>
  <c r="F30" i="5"/>
  <c r="E44" i="5"/>
</calcChain>
</file>

<file path=xl/sharedStrings.xml><?xml version="1.0" encoding="utf-8"?>
<sst xmlns="http://schemas.openxmlformats.org/spreadsheetml/2006/main" count="49" uniqueCount="41">
  <si>
    <t xml:space="preserve">Anno 2024. Valori in euro. Var. % rispetto al 2022 e 2023 e inc. % rispetto al totale. Ordine decresc. </t>
  </si>
  <si>
    <t xml:space="preserve">Divisioni Ateco 2007 </t>
  </si>
  <si>
    <t>%</t>
  </si>
  <si>
    <t>Var. % su 2022</t>
  </si>
  <si>
    <t>Var. % su 2023</t>
  </si>
  <si>
    <t>CK28-Macchinari e apparecchiature n.c.a.</t>
  </si>
  <si>
    <t>CA10-Prodotti alimentari</t>
  </si>
  <si>
    <t>CJ27-Apparecchiature elettriche e apparecchiature per uso domestico non elettriche</t>
  </si>
  <si>
    <t>CH24-Prodotti della metallurgia</t>
  </si>
  <si>
    <t>CH25-Prodotti in metallo, esclusi macchinari e attrezzature</t>
  </si>
  <si>
    <t>CM32-Prodotti delle altre industrie manifatturiere</t>
  </si>
  <si>
    <t>CB14-Articoli di abbigliamento (anche in pelle e in pelliccia)</t>
  </si>
  <si>
    <t>CA11-Bevande</t>
  </si>
  <si>
    <t>CB15-Articoli in pelle (escluso abbigliamento) e simili</t>
  </si>
  <si>
    <t>CG22-Articoli in gomma e materie plastiche</t>
  </si>
  <si>
    <t>CM31-Mobili</t>
  </si>
  <si>
    <t>n.c.</t>
  </si>
  <si>
    <t>CE20-Prodotti chimici</t>
  </si>
  <si>
    <t>CL29-Autoveicoli, rimorchi e semirimorchi</t>
  </si>
  <si>
    <t>CG23-Altri prodotti della lavorazione di minerali non metalliferi</t>
  </si>
  <si>
    <t>CC17-Carta e prodotti di carta</t>
  </si>
  <si>
    <t>CL30-Altri mezzi di trasporto</t>
  </si>
  <si>
    <t>CI26-Computer e prodotti di elettronica e ottica; apparecchi elettromedicali, apparecchi di misurazione e orologi</t>
  </si>
  <si>
    <t>CB13-Prodotti tessili</t>
  </si>
  <si>
    <t>CF21-Prodotti farmaceutici di base e preparati farmaceutici</t>
  </si>
  <si>
    <t>CC16-Legno e prodotti in legno e sughero (esclusi i mobili); articoli in paglia e materiali da intreccio</t>
  </si>
  <si>
    <t>CD19-Coke e prodotti derivanti dalla raffinazione del petrolio</t>
  </si>
  <si>
    <t>CA12-Tabacco</t>
  </si>
  <si>
    <t>Totale</t>
  </si>
  <si>
    <t>Elaborazione Ufficio Studi Confartigianato Imprese Veneto su dati Istat</t>
  </si>
  <si>
    <t>CM321-Gioielleria, bigiotteria e articoli connessi; pietre preziose lavorate</t>
  </si>
  <si>
    <t>CM322-Strumenti musicali</t>
  </si>
  <si>
    <t>CM323-Articoli sportivi</t>
  </si>
  <si>
    <t>CM324-Giochi e giocattoli</t>
  </si>
  <si>
    <t>CM329-Altri prodotti delle industrie manifatturiere n.c.a.</t>
  </si>
  <si>
    <t xml:space="preserve">Gruppi Ateco 2007 </t>
  </si>
  <si>
    <t>Totale divisione Ateco CM32 "Prodotti delle altre industrie manifatturiere"</t>
  </si>
  <si>
    <t>*include occhialeria</t>
  </si>
  <si>
    <t>CM325-Strumenti e forniture mediche e dentistiche*</t>
  </si>
  <si>
    <t>Dinamica delle esportazioni manifatturiere made in Treviso dirette negli STATI UNITI per settore di attività nel 2024</t>
  </si>
  <si>
    <t>Dinamica esportazioni made in Treviso del settore "Altre manifatturiere" dirette negli STATI UNITI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</si>
</sst>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"/>
    <numFmt numFmtId="165" formatCode="#,##0.0_ ;[Red]\-#,##0.0\ "/>
    <numFmt numFmtId="166" formatCode="_-* #,##0.0_-;\-* #,##0.0_-;_-* &quot;-&quot;??_-;_-@_-"/>
    <numFmt numFmtId="167" formatCode="_-* #,##0_-;\-* #,##0_-;_-* &quot;-&quot;??_-;_-@_-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rial Narrow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b/>
      <sz val="9"/>
      <color rgb="FF000000"/>
      <name val="Arial Narrow"/>
      <family val="2"/>
    </font>
    <font>
      <b/>
      <sz val="9"/>
      <name val="Arial Narrow"/>
      <family val="2"/>
    </font>
    <font>
      <b/>
      <sz val="9"/>
      <color theme="1"/>
      <name val="Arial Narrow"/>
      <family val="2"/>
    </font>
    <font>
      <sz val="9"/>
      <name val="Arial Narrow"/>
      <family val="2"/>
    </font>
    <font>
      <sz val="9"/>
      <color rgb="FF000000"/>
      <name val="Arial Narrow"/>
      <family val="2"/>
    </font>
    <font>
      <sz val="9"/>
      <color theme="1"/>
      <name val="Arial Narrow"/>
      <family val="2"/>
    </font>
    <font>
      <i/>
      <sz val="9"/>
      <color theme="1"/>
      <name val="Arial Narrow"/>
      <family val="2"/>
    </font>
    <font>
      <sz val="7.5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vertical="center"/>
    </xf>
    <xf numFmtId="0" fontId="5" fillId="2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/>
    </xf>
    <xf numFmtId="0" fontId="7" fillId="4" borderId="2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left" vertical="center" wrapText="1"/>
    </xf>
    <xf numFmtId="3" fontId="8" fillId="2" borderId="0" xfId="0" applyNumberFormat="1" applyFont="1" applyFill="1" applyAlignment="1">
      <alignment horizontal="right" vertical="center" wrapText="1"/>
    </xf>
    <xf numFmtId="3" fontId="9" fillId="2" borderId="0" xfId="1" applyNumberFormat="1" applyFont="1" applyFill="1" applyAlignment="1">
      <alignment horizontal="right" vertical="center"/>
    </xf>
    <xf numFmtId="3" fontId="8" fillId="2" borderId="0" xfId="1" applyNumberFormat="1" applyFont="1" applyFill="1" applyAlignment="1">
      <alignment horizontal="right" vertical="center"/>
    </xf>
    <xf numFmtId="164" fontId="9" fillId="2" borderId="0" xfId="0" applyNumberFormat="1" applyFont="1" applyFill="1" applyAlignment="1">
      <alignment horizontal="right" vertical="center"/>
    </xf>
    <xf numFmtId="165" fontId="9" fillId="2" borderId="0" xfId="0" applyNumberFormat="1" applyFont="1" applyFill="1" applyAlignment="1">
      <alignment horizontal="right" vertical="center"/>
    </xf>
    <xf numFmtId="0" fontId="9" fillId="2" borderId="0" xfId="0" applyFont="1" applyFill="1" applyAlignment="1">
      <alignment horizontal="left" vertical="center" wrapText="1"/>
    </xf>
    <xf numFmtId="3" fontId="9" fillId="2" borderId="0" xfId="0" applyNumberFormat="1" applyFont="1" applyFill="1" applyAlignment="1">
      <alignment horizontal="right" vertical="center" wrapText="1"/>
    </xf>
    <xf numFmtId="3" fontId="9" fillId="2" borderId="0" xfId="0" applyNumberFormat="1" applyFont="1" applyFill="1" applyAlignment="1">
      <alignment horizontal="right" vertical="center"/>
    </xf>
    <xf numFmtId="3" fontId="5" fillId="2" borderId="1" xfId="0" applyNumberFormat="1" applyFont="1" applyFill="1" applyBorder="1" applyAlignment="1">
      <alignment horizontal="right" vertical="center"/>
    </xf>
    <xf numFmtId="164" fontId="5" fillId="2" borderId="0" xfId="0" applyNumberFormat="1" applyFont="1" applyFill="1" applyAlignment="1">
      <alignment horizontal="right" vertical="center"/>
    </xf>
    <xf numFmtId="165" fontId="5" fillId="2" borderId="0" xfId="0" applyNumberFormat="1" applyFont="1" applyFill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right" vertical="center"/>
    </xf>
    <xf numFmtId="0" fontId="6" fillId="2" borderId="2" xfId="0" applyFont="1" applyFill="1" applyBorder="1" applyAlignment="1">
      <alignment horizontal="right" vertical="center" wrapText="1"/>
    </xf>
    <xf numFmtId="0" fontId="7" fillId="4" borderId="0" xfId="0" applyFont="1" applyFill="1" applyAlignment="1">
      <alignment vertical="center" wrapText="1"/>
    </xf>
    <xf numFmtId="167" fontId="7" fillId="4" borderId="0" xfId="0" applyNumberFormat="1" applyFont="1" applyFill="1" applyAlignment="1">
      <alignment vertical="center"/>
    </xf>
    <xf numFmtId="166" fontId="7" fillId="4" borderId="0" xfId="0" applyNumberFormat="1" applyFont="1" applyFill="1" applyAlignment="1">
      <alignment vertical="center"/>
    </xf>
    <xf numFmtId="164" fontId="7" fillId="4" borderId="0" xfId="0" applyNumberFormat="1" applyFont="1" applyFill="1" applyAlignment="1">
      <alignment vertical="center"/>
    </xf>
    <xf numFmtId="0" fontId="11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12" fillId="0" borderId="0" xfId="0" applyFont="1" applyAlignment="1">
      <alignment vertical="center" wrapText="1"/>
    </xf>
    <xf numFmtId="164" fontId="10" fillId="4" borderId="0" xfId="0" applyNumberFormat="1" applyFont="1" applyFill="1" applyAlignment="1">
      <alignment vertical="center"/>
    </xf>
    <xf numFmtId="164" fontId="10" fillId="4" borderId="0" xfId="0" applyNumberFormat="1" applyFont="1" applyFill="1" applyAlignment="1">
      <alignment horizontal="right" vertical="center"/>
    </xf>
    <xf numFmtId="3" fontId="12" fillId="0" borderId="0" xfId="0" applyNumberFormat="1" applyFont="1" applyAlignment="1">
      <alignment horizontal="right" wrapText="1"/>
    </xf>
    <xf numFmtId="0" fontId="9" fillId="4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9AB33-A503-4311-9F58-12845D00B2A4}">
  <sheetPr>
    <pageSetUpPr fitToPage="1"/>
  </sheetPr>
  <dimension ref="A4:Q51"/>
  <sheetViews>
    <sheetView tabSelected="1" zoomScale="130" zoomScaleNormal="130" workbookViewId="0">
      <selection activeCell="G53" sqref="A1:G53"/>
    </sheetView>
  </sheetViews>
  <sheetFormatPr defaultColWidth="9.109375" defaultRowHeight="13.8" x14ac:dyDescent="0.3"/>
  <cols>
    <col min="1" max="1" width="34.88671875" style="1" customWidth="1"/>
    <col min="2" max="3" width="14.33203125" style="1" bestFit="1" customWidth="1"/>
    <col min="4" max="4" width="12" style="1" bestFit="1" customWidth="1"/>
    <col min="5" max="5" width="9.109375" style="1"/>
    <col min="6" max="7" width="9.44140625" style="1" bestFit="1" customWidth="1"/>
    <col min="8" max="16384" width="9.109375" style="1"/>
  </cols>
  <sheetData>
    <row r="4" spans="1:7" x14ac:dyDescent="0.3">
      <c r="A4" s="32" t="s">
        <v>39</v>
      </c>
      <c r="B4" s="32"/>
      <c r="C4" s="32"/>
      <c r="D4" s="32"/>
      <c r="E4" s="32"/>
      <c r="F4" s="32"/>
      <c r="G4" s="32"/>
    </row>
    <row r="5" spans="1:7" x14ac:dyDescent="0.3">
      <c r="A5" s="33" t="s">
        <v>0</v>
      </c>
      <c r="B5" s="33"/>
      <c r="C5" s="33"/>
      <c r="D5" s="33"/>
      <c r="E5" s="33"/>
      <c r="F5" s="33"/>
      <c r="G5" s="33"/>
    </row>
    <row r="6" spans="1:7" ht="26.4" x14ac:dyDescent="0.3">
      <c r="A6" s="2" t="s">
        <v>1</v>
      </c>
      <c r="B6" s="3">
        <v>2022</v>
      </c>
      <c r="C6" s="3">
        <v>2023</v>
      </c>
      <c r="D6" s="3">
        <v>2024</v>
      </c>
      <c r="E6" s="4" t="s">
        <v>2</v>
      </c>
      <c r="F6" s="5" t="s">
        <v>3</v>
      </c>
      <c r="G6" s="5" t="s">
        <v>4</v>
      </c>
    </row>
    <row r="7" spans="1:7" x14ac:dyDescent="0.3">
      <c r="A7" s="12" t="s">
        <v>12</v>
      </c>
      <c r="B7" s="13">
        <v>285525305</v>
      </c>
      <c r="C7" s="8">
        <v>258605007</v>
      </c>
      <c r="D7" s="8">
        <v>310215978</v>
      </c>
      <c r="E7" s="10">
        <f t="shared" ref="E7:E28" si="0">(D7*100)/$D$30</f>
        <v>23.09405723920143</v>
      </c>
      <c r="F7" s="11">
        <f t="shared" ref="F7:F25" si="1">(D7-B7)/B7*100</f>
        <v>8.647455257949904</v>
      </c>
      <c r="G7" s="11">
        <f t="shared" ref="G7:G27" si="2">((D7-C7)/C7)*100</f>
        <v>19.957452331926426</v>
      </c>
    </row>
    <row r="8" spans="1:7" x14ac:dyDescent="0.3">
      <c r="A8" s="12" t="s">
        <v>5</v>
      </c>
      <c r="B8" s="13">
        <v>225390226</v>
      </c>
      <c r="C8" s="13">
        <v>238119752</v>
      </c>
      <c r="D8" s="13">
        <v>250066748</v>
      </c>
      <c r="E8" s="10">
        <f t="shared" si="0"/>
        <v>18.616242236023574</v>
      </c>
      <c r="F8" s="11">
        <f t="shared" si="1"/>
        <v>10.948354965489941</v>
      </c>
      <c r="G8" s="11">
        <f t="shared" si="2"/>
        <v>5.0172217548756723</v>
      </c>
    </row>
    <row r="9" spans="1:7" x14ac:dyDescent="0.3">
      <c r="A9" s="12" t="s">
        <v>15</v>
      </c>
      <c r="B9" s="13">
        <v>204795540</v>
      </c>
      <c r="C9" s="8">
        <v>165256471</v>
      </c>
      <c r="D9" s="8">
        <v>175363035</v>
      </c>
      <c r="E9" s="10">
        <f t="shared" si="0"/>
        <v>13.054917396711538</v>
      </c>
      <c r="F9" s="11">
        <f t="shared" si="1"/>
        <v>-14.371653308465604</v>
      </c>
      <c r="G9" s="11">
        <f t="shared" si="2"/>
        <v>6.1156842687267599</v>
      </c>
    </row>
    <row r="10" spans="1:7" x14ac:dyDescent="0.3">
      <c r="A10" s="6" t="s">
        <v>10</v>
      </c>
      <c r="B10" s="7">
        <v>185750404</v>
      </c>
      <c r="C10" s="8">
        <v>183384973</v>
      </c>
      <c r="D10" s="9">
        <v>168080732</v>
      </c>
      <c r="E10" s="10">
        <f t="shared" si="0"/>
        <v>12.512785674807747</v>
      </c>
      <c r="F10" s="11">
        <f t="shared" si="1"/>
        <v>-9.5125887317047244</v>
      </c>
      <c r="G10" s="11">
        <f t="shared" si="2"/>
        <v>-8.3454171569444782</v>
      </c>
    </row>
    <row r="11" spans="1:7" ht="26.4" x14ac:dyDescent="0.3">
      <c r="A11" s="12" t="s">
        <v>7</v>
      </c>
      <c r="B11" s="13">
        <v>116663585</v>
      </c>
      <c r="C11" s="8">
        <v>117608976</v>
      </c>
      <c r="D11" s="8">
        <v>100959535</v>
      </c>
      <c r="E11" s="10">
        <f t="shared" si="0"/>
        <v>7.5159419420142184</v>
      </c>
      <c r="F11" s="11">
        <f t="shared" si="1"/>
        <v>-13.460969847617832</v>
      </c>
      <c r="G11" s="11">
        <f t="shared" si="2"/>
        <v>-14.156607400441953</v>
      </c>
    </row>
    <row r="12" spans="1:7" x14ac:dyDescent="0.3">
      <c r="A12" s="6" t="s">
        <v>13</v>
      </c>
      <c r="B12" s="7">
        <v>70139309</v>
      </c>
      <c r="C12" s="8">
        <v>76251515</v>
      </c>
      <c r="D12" s="9">
        <v>59948728</v>
      </c>
      <c r="E12" s="10">
        <f t="shared" si="0"/>
        <v>4.4628886132013399</v>
      </c>
      <c r="F12" s="11">
        <f t="shared" si="1"/>
        <v>-14.529058163375975</v>
      </c>
      <c r="G12" s="11">
        <f t="shared" si="2"/>
        <v>-21.380279460676945</v>
      </c>
    </row>
    <row r="13" spans="1:7" ht="26.4" x14ac:dyDescent="0.3">
      <c r="A13" s="12" t="s">
        <v>9</v>
      </c>
      <c r="B13" s="13">
        <v>51161359</v>
      </c>
      <c r="C13" s="8">
        <v>55763029</v>
      </c>
      <c r="D13" s="8">
        <v>56842026</v>
      </c>
      <c r="E13" s="10">
        <f t="shared" si="0"/>
        <v>4.2316098948203624</v>
      </c>
      <c r="F13" s="11">
        <f t="shared" si="1"/>
        <v>11.10343257300886</v>
      </c>
      <c r="G13" s="11">
        <f t="shared" si="2"/>
        <v>1.9349684178741438</v>
      </c>
    </row>
    <row r="14" spans="1:7" x14ac:dyDescent="0.3">
      <c r="A14" s="6" t="s">
        <v>6</v>
      </c>
      <c r="B14" s="7">
        <v>37809807</v>
      </c>
      <c r="C14" s="8">
        <v>37434691</v>
      </c>
      <c r="D14" s="9">
        <v>44471087</v>
      </c>
      <c r="E14" s="10">
        <f t="shared" si="0"/>
        <v>3.3106541941805028</v>
      </c>
      <c r="F14" s="11">
        <f t="shared" si="1"/>
        <v>17.617863005754035</v>
      </c>
      <c r="G14" s="11">
        <f t="shared" si="2"/>
        <v>18.796458076814364</v>
      </c>
    </row>
    <row r="15" spans="1:7" x14ac:dyDescent="0.3">
      <c r="A15" s="12" t="s">
        <v>14</v>
      </c>
      <c r="B15" s="13">
        <v>45716668</v>
      </c>
      <c r="C15" s="14">
        <v>26339138</v>
      </c>
      <c r="D15" s="14">
        <v>41160141</v>
      </c>
      <c r="E15" s="10">
        <f t="shared" si="0"/>
        <v>3.0641705122861258</v>
      </c>
      <c r="F15" s="11">
        <f t="shared" si="1"/>
        <v>-9.9668834132881248</v>
      </c>
      <c r="G15" s="11">
        <f t="shared" si="2"/>
        <v>56.26988628101649</v>
      </c>
    </row>
    <row r="16" spans="1:7" ht="26.4" x14ac:dyDescent="0.3">
      <c r="A16" s="12" t="s">
        <v>11</v>
      </c>
      <c r="B16" s="13">
        <v>19310344</v>
      </c>
      <c r="C16" s="8">
        <v>19597346</v>
      </c>
      <c r="D16" s="8">
        <v>24275002</v>
      </c>
      <c r="E16" s="10">
        <f t="shared" si="0"/>
        <v>1.8071547741803589</v>
      </c>
      <c r="F16" s="11">
        <f t="shared" si="1"/>
        <v>25.709837173278739</v>
      </c>
      <c r="G16" s="11">
        <f t="shared" si="2"/>
        <v>23.868823870334278</v>
      </c>
    </row>
    <row r="17" spans="1:7" x14ac:dyDescent="0.3">
      <c r="A17" s="12" t="s">
        <v>21</v>
      </c>
      <c r="B17" s="13">
        <v>20590452</v>
      </c>
      <c r="C17" s="8">
        <v>16865384</v>
      </c>
      <c r="D17" s="8">
        <v>19916317</v>
      </c>
      <c r="E17" s="10">
        <f t="shared" si="0"/>
        <v>1.4826720653056771</v>
      </c>
      <c r="F17" s="11">
        <f t="shared" si="1"/>
        <v>-3.2740174912138889</v>
      </c>
      <c r="G17" s="11">
        <f t="shared" si="2"/>
        <v>18.089911264398133</v>
      </c>
    </row>
    <row r="18" spans="1:7" ht="39.6" x14ac:dyDescent="0.3">
      <c r="A18" s="6" t="s">
        <v>22</v>
      </c>
      <c r="B18" s="7">
        <v>21339702</v>
      </c>
      <c r="C18" s="8">
        <v>21793116</v>
      </c>
      <c r="D18" s="9">
        <v>18814802</v>
      </c>
      <c r="E18" s="10">
        <f t="shared" si="0"/>
        <v>1.4006696790203421</v>
      </c>
      <c r="F18" s="11">
        <f t="shared" si="1"/>
        <v>-11.831936547192646</v>
      </c>
      <c r="G18" s="11">
        <f t="shared" si="2"/>
        <v>-13.666306369405826</v>
      </c>
    </row>
    <row r="19" spans="1:7" ht="26.4" x14ac:dyDescent="0.3">
      <c r="A19" s="12" t="s">
        <v>25</v>
      </c>
      <c r="B19" s="13">
        <v>21130506</v>
      </c>
      <c r="C19" s="13">
        <v>14020520</v>
      </c>
      <c r="D19" s="13">
        <v>18779138</v>
      </c>
      <c r="E19" s="10">
        <f t="shared" si="0"/>
        <v>1.3980146692342927</v>
      </c>
      <c r="F19" s="11">
        <f t="shared" si="1"/>
        <v>-11.127835746100921</v>
      </c>
      <c r="G19" s="11">
        <f t="shared" si="2"/>
        <v>33.940381669153496</v>
      </c>
    </row>
    <row r="20" spans="1:7" ht="26.4" x14ac:dyDescent="0.3">
      <c r="A20" s="6" t="s">
        <v>19</v>
      </c>
      <c r="B20" s="7">
        <v>15388273</v>
      </c>
      <c r="C20" s="8">
        <v>17021600</v>
      </c>
      <c r="D20" s="9">
        <v>18251007</v>
      </c>
      <c r="E20" s="10">
        <f t="shared" si="0"/>
        <v>1.3586979079815997</v>
      </c>
      <c r="F20" s="11">
        <f t="shared" si="1"/>
        <v>18.60334814699479</v>
      </c>
      <c r="G20" s="11">
        <f t="shared" si="2"/>
        <v>7.2226288950509936</v>
      </c>
    </row>
    <row r="21" spans="1:7" x14ac:dyDescent="0.3">
      <c r="A21" s="12" t="s">
        <v>18</v>
      </c>
      <c r="B21" s="13">
        <v>9515676</v>
      </c>
      <c r="C21" s="8">
        <v>11674935</v>
      </c>
      <c r="D21" s="8">
        <v>11699973</v>
      </c>
      <c r="E21" s="10">
        <f t="shared" si="0"/>
        <v>0.87100557457137573</v>
      </c>
      <c r="F21" s="11">
        <f t="shared" si="1"/>
        <v>22.954722291931756</v>
      </c>
      <c r="G21" s="11">
        <f t="shared" si="2"/>
        <v>0.21445943810393808</v>
      </c>
    </row>
    <row r="22" spans="1:7" x14ac:dyDescent="0.3">
      <c r="A22" s="6" t="s">
        <v>8</v>
      </c>
      <c r="B22" s="7">
        <v>13011335</v>
      </c>
      <c r="C22" s="8">
        <v>7441867</v>
      </c>
      <c r="D22" s="9">
        <v>10958213</v>
      </c>
      <c r="E22" s="10">
        <f t="shared" si="0"/>
        <v>0.81578518261029487</v>
      </c>
      <c r="F22" s="11">
        <f t="shared" si="1"/>
        <v>-15.779487654418245</v>
      </c>
      <c r="G22" s="11">
        <f t="shared" si="2"/>
        <v>47.250857882840421</v>
      </c>
    </row>
    <row r="23" spans="1:7" x14ac:dyDescent="0.3">
      <c r="A23" s="12" t="s">
        <v>17</v>
      </c>
      <c r="B23" s="13">
        <v>7808383</v>
      </c>
      <c r="C23" s="8">
        <v>5945277</v>
      </c>
      <c r="D23" s="8">
        <v>6207558</v>
      </c>
      <c r="E23" s="10">
        <f t="shared" si="0"/>
        <v>0.46212223075003167</v>
      </c>
      <c r="F23" s="11">
        <f t="shared" si="1"/>
        <v>-20.501363726651213</v>
      </c>
      <c r="G23" s="11">
        <f t="shared" si="2"/>
        <v>4.4115858689174612</v>
      </c>
    </row>
    <row r="24" spans="1:7" x14ac:dyDescent="0.3">
      <c r="A24" s="12" t="s">
        <v>23</v>
      </c>
      <c r="B24" s="13">
        <v>4039585</v>
      </c>
      <c r="C24" s="14">
        <v>2662124</v>
      </c>
      <c r="D24" s="14">
        <v>4158673</v>
      </c>
      <c r="E24" s="10">
        <f t="shared" si="0"/>
        <v>0.30959279699358855</v>
      </c>
      <c r="F24" s="11">
        <f t="shared" si="1"/>
        <v>2.9480256016397721</v>
      </c>
      <c r="G24" s="11">
        <f t="shared" si="2"/>
        <v>56.216352055726929</v>
      </c>
    </row>
    <row r="25" spans="1:7" x14ac:dyDescent="0.3">
      <c r="A25" s="12" t="s">
        <v>20</v>
      </c>
      <c r="B25" s="13">
        <v>3432615</v>
      </c>
      <c r="C25" s="8">
        <v>2751121</v>
      </c>
      <c r="D25" s="8">
        <v>3100106</v>
      </c>
      <c r="E25" s="10">
        <f t="shared" si="0"/>
        <v>0.23078767854952909</v>
      </c>
      <c r="F25" s="11">
        <f t="shared" si="1"/>
        <v>-9.6867548501652543</v>
      </c>
      <c r="G25" s="11">
        <f t="shared" si="2"/>
        <v>12.685192690543238</v>
      </c>
    </row>
    <row r="26" spans="1:7" ht="26.4" x14ac:dyDescent="0.3">
      <c r="A26" s="12" t="s">
        <v>24</v>
      </c>
      <c r="B26" s="13">
        <v>0</v>
      </c>
      <c r="C26" s="13">
        <v>2684</v>
      </c>
      <c r="D26" s="13">
        <v>1797</v>
      </c>
      <c r="E26" s="10">
        <f t="shared" si="0"/>
        <v>1.3377783158172778E-4</v>
      </c>
      <c r="F26" s="11" t="s">
        <v>16</v>
      </c>
      <c r="G26" s="11">
        <f t="shared" si="2"/>
        <v>-33.047690014903132</v>
      </c>
    </row>
    <row r="27" spans="1:7" ht="26.4" x14ac:dyDescent="0.3">
      <c r="A27" s="12" t="s">
        <v>26</v>
      </c>
      <c r="B27" s="13">
        <v>0</v>
      </c>
      <c r="C27" s="8">
        <v>22232</v>
      </c>
      <c r="D27" s="8">
        <v>1289</v>
      </c>
      <c r="E27" s="10">
        <f t="shared" si="0"/>
        <v>9.5959724490176463E-5</v>
      </c>
      <c r="F27" s="11" t="s">
        <v>16</v>
      </c>
      <c r="G27" s="11">
        <f t="shared" si="2"/>
        <v>-94.202051097517085</v>
      </c>
    </row>
    <row r="28" spans="1:7" x14ac:dyDescent="0.3">
      <c r="A28" s="6" t="s">
        <v>27</v>
      </c>
      <c r="B28" s="7">
        <v>4147</v>
      </c>
      <c r="C28" s="8">
        <v>0</v>
      </c>
      <c r="D28" s="9">
        <v>0</v>
      </c>
      <c r="E28" s="10">
        <f t="shared" si="0"/>
        <v>0</v>
      </c>
      <c r="F28" s="11">
        <f>(D28-B28)/B28*100</f>
        <v>-100</v>
      </c>
      <c r="G28" s="11" t="s">
        <v>16</v>
      </c>
    </row>
    <row r="29" spans="1:7" x14ac:dyDescent="0.3">
      <c r="A29" s="12"/>
      <c r="B29" s="13"/>
      <c r="C29" s="14"/>
      <c r="D29" s="14"/>
      <c r="E29" s="10"/>
      <c r="F29" s="11"/>
      <c r="G29" s="11"/>
    </row>
    <row r="30" spans="1:7" x14ac:dyDescent="0.3">
      <c r="A30" s="2" t="s">
        <v>28</v>
      </c>
      <c r="B30" s="15">
        <f>SUM(B7:B28)</f>
        <v>1358523221</v>
      </c>
      <c r="C30" s="15">
        <f>SUM(C7:C28)</f>
        <v>1278561758</v>
      </c>
      <c r="D30" s="15">
        <f>SUM(D7:D28)</f>
        <v>1343271885</v>
      </c>
      <c r="E30" s="16">
        <f>(D30*100)/$D$30</f>
        <v>100</v>
      </c>
      <c r="F30" s="17">
        <f>(D30-B30)/B30*100</f>
        <v>-1.1226408032078827</v>
      </c>
      <c r="G30" s="17">
        <f>((D30-C30)/C30)*100</f>
        <v>5.0611655319038569</v>
      </c>
    </row>
    <row r="31" spans="1:7" x14ac:dyDescent="0.3">
      <c r="A31" s="31" t="s">
        <v>29</v>
      </c>
      <c r="B31" s="31"/>
      <c r="C31" s="31"/>
      <c r="D31" s="31"/>
      <c r="E31" s="31"/>
      <c r="F31" s="31"/>
      <c r="G31" s="31"/>
    </row>
    <row r="39" spans="1:17" x14ac:dyDescent="0.3">
      <c r="A39" s="32" t="s">
        <v>40</v>
      </c>
      <c r="B39" s="32"/>
      <c r="C39" s="32"/>
      <c r="D39" s="32"/>
      <c r="E39" s="32"/>
      <c r="F39" s="32"/>
      <c r="G39" s="32"/>
    </row>
    <row r="40" spans="1:17" x14ac:dyDescent="0.3">
      <c r="A40" s="33" t="s">
        <v>0</v>
      </c>
      <c r="B40" s="33"/>
      <c r="C40" s="33"/>
      <c r="D40" s="33"/>
      <c r="E40" s="33"/>
      <c r="F40" s="33"/>
      <c r="G40" s="33"/>
    </row>
    <row r="41" spans="1:17" ht="26.4" x14ac:dyDescent="0.3">
      <c r="A41" s="18" t="s">
        <v>35</v>
      </c>
      <c r="B41" s="20">
        <v>2022</v>
      </c>
      <c r="C41" s="20">
        <v>2023</v>
      </c>
      <c r="D41" s="20">
        <v>2024</v>
      </c>
      <c r="E41" s="19" t="s">
        <v>2</v>
      </c>
      <c r="F41" s="5" t="s">
        <v>3</v>
      </c>
      <c r="G41" s="5" t="s">
        <v>4</v>
      </c>
    </row>
    <row r="42" spans="1:17" ht="27" customHeight="1" x14ac:dyDescent="0.2">
      <c r="A42" s="6" t="s">
        <v>30</v>
      </c>
      <c r="B42" s="13">
        <v>48889867</v>
      </c>
      <c r="C42" s="8">
        <v>56602068</v>
      </c>
      <c r="D42" s="8">
        <v>58547288</v>
      </c>
      <c r="E42" s="10">
        <f>(D42*100)/$D$30</f>
        <v>4.3585582824879863</v>
      </c>
      <c r="F42" s="28">
        <f t="shared" ref="F42:F47" si="3">(D42-B42)/B42*100</f>
        <v>19.753420478726195</v>
      </c>
      <c r="G42" s="28">
        <f t="shared" ref="G42:G47" si="4">(D42-C42)/C42*100</f>
        <v>3.436658886738909</v>
      </c>
      <c r="J42" s="30"/>
      <c r="K42" s="27"/>
      <c r="L42" s="30"/>
      <c r="M42" s="30"/>
      <c r="N42" s="30"/>
      <c r="O42" s="30"/>
      <c r="P42" s="30"/>
      <c r="Q42" s="30"/>
    </row>
    <row r="43" spans="1:17" x14ac:dyDescent="0.2">
      <c r="A43" s="6" t="s">
        <v>31</v>
      </c>
      <c r="B43" s="7">
        <v>475189</v>
      </c>
      <c r="C43" s="8">
        <v>559669</v>
      </c>
      <c r="D43" s="9">
        <v>512242</v>
      </c>
      <c r="E43" s="10">
        <f t="shared" ref="E43:E47" si="5">(D43*100)/$D$30</f>
        <v>3.8133903174784309E-2</v>
      </c>
      <c r="F43" s="28">
        <f t="shared" si="3"/>
        <v>7.7975289832045771</v>
      </c>
      <c r="G43" s="28">
        <f t="shared" si="4"/>
        <v>-8.4741159506779908</v>
      </c>
      <c r="J43" s="27"/>
      <c r="K43" s="27"/>
      <c r="L43" s="30"/>
      <c r="M43" s="30"/>
      <c r="N43" s="30"/>
      <c r="O43" s="30"/>
      <c r="P43" s="30"/>
      <c r="Q43" s="30"/>
    </row>
    <row r="44" spans="1:17" x14ac:dyDescent="0.2">
      <c r="A44" s="6" t="s">
        <v>32</v>
      </c>
      <c r="B44" s="7">
        <v>103095310</v>
      </c>
      <c r="C44" s="8">
        <v>92913380</v>
      </c>
      <c r="D44" s="9">
        <v>80660421</v>
      </c>
      <c r="E44" s="10">
        <f t="shared" si="5"/>
        <v>6.0047725185582959</v>
      </c>
      <c r="F44" s="28">
        <f t="shared" si="3"/>
        <v>-21.761309025599708</v>
      </c>
      <c r="G44" s="28">
        <f t="shared" si="4"/>
        <v>-13.187507547352167</v>
      </c>
      <c r="J44" s="27"/>
      <c r="K44" s="27"/>
      <c r="L44" s="30"/>
      <c r="M44" s="30"/>
      <c r="N44" s="30"/>
      <c r="O44" s="30"/>
      <c r="P44" s="30"/>
      <c r="Q44" s="30"/>
    </row>
    <row r="45" spans="1:17" x14ac:dyDescent="0.2">
      <c r="A45" s="12" t="s">
        <v>33</v>
      </c>
      <c r="B45" s="13">
        <v>625294</v>
      </c>
      <c r="C45" s="8">
        <v>645897</v>
      </c>
      <c r="D45" s="8">
        <v>681504</v>
      </c>
      <c r="E45" s="10">
        <f t="shared" si="5"/>
        <v>5.0734628455355486E-2</v>
      </c>
      <c r="F45" s="29" t="s">
        <v>16</v>
      </c>
      <c r="G45" s="28">
        <f t="shared" si="4"/>
        <v>5.5127984802530436</v>
      </c>
      <c r="J45" s="27"/>
      <c r="K45" s="27"/>
      <c r="L45" s="30"/>
      <c r="M45" s="30"/>
      <c r="N45" s="30"/>
      <c r="O45" s="30"/>
      <c r="P45" s="30"/>
      <c r="Q45" s="30"/>
    </row>
    <row r="46" spans="1:17" x14ac:dyDescent="0.2">
      <c r="A46" s="6" t="s">
        <v>38</v>
      </c>
      <c r="B46" s="7">
        <v>31843922</v>
      </c>
      <c r="C46" s="8">
        <v>31763729</v>
      </c>
      <c r="D46" s="9">
        <v>26871062</v>
      </c>
      <c r="E46" s="10">
        <f t="shared" si="5"/>
        <v>2.0004187015348722</v>
      </c>
      <c r="F46" s="28">
        <f t="shared" si="3"/>
        <v>-15.616355296938611</v>
      </c>
      <c r="G46" s="28">
        <f t="shared" si="4"/>
        <v>-15.403314264518503</v>
      </c>
      <c r="J46" s="27"/>
      <c r="K46" s="27"/>
      <c r="L46" s="30"/>
      <c r="M46" s="30"/>
      <c r="N46" s="30"/>
      <c r="O46" s="30"/>
      <c r="P46" s="30"/>
      <c r="Q46" s="30"/>
    </row>
    <row r="47" spans="1:17" x14ac:dyDescent="0.2">
      <c r="A47" s="6" t="s">
        <v>34</v>
      </c>
      <c r="B47" s="7">
        <v>820822</v>
      </c>
      <c r="C47" s="8">
        <v>900230</v>
      </c>
      <c r="D47" s="9">
        <v>808215</v>
      </c>
      <c r="E47" s="10">
        <f t="shared" si="5"/>
        <v>6.0167640596453041E-2</v>
      </c>
      <c r="F47" s="28">
        <f t="shared" si="3"/>
        <v>-1.5358993789152824</v>
      </c>
      <c r="G47" s="28">
        <f t="shared" si="4"/>
        <v>-10.221276784821656</v>
      </c>
      <c r="J47" s="27"/>
      <c r="K47" s="27"/>
      <c r="L47" s="30"/>
      <c r="M47" s="30"/>
      <c r="N47" s="30"/>
      <c r="O47" s="30"/>
      <c r="P47" s="30"/>
      <c r="Q47" s="30"/>
    </row>
    <row r="48" spans="1:17" x14ac:dyDescent="0.3">
      <c r="A48" s="12"/>
      <c r="B48" s="13"/>
      <c r="C48" s="8"/>
      <c r="D48" s="8"/>
      <c r="E48" s="10"/>
      <c r="F48" s="24"/>
      <c r="G48" s="28"/>
    </row>
    <row r="49" spans="1:7" ht="26.4" x14ac:dyDescent="0.3">
      <c r="A49" s="21" t="s">
        <v>36</v>
      </c>
      <c r="B49" s="22">
        <f>SUM(B42:B47)</f>
        <v>185750404</v>
      </c>
      <c r="C49" s="22">
        <f t="shared" ref="C49" si="6">SUM(C42:C47)</f>
        <v>183384973</v>
      </c>
      <c r="D49" s="22">
        <f>SUM(D42:D47)</f>
        <v>168080732</v>
      </c>
      <c r="E49" s="23">
        <f t="shared" ref="E49" si="7">(D49*100)/$D$30</f>
        <v>12.512785674807747</v>
      </c>
      <c r="F49" s="24">
        <f t="shared" ref="F49" si="8">(D49-B49)/B49*100</f>
        <v>-9.5125887317047244</v>
      </c>
      <c r="G49" s="24">
        <f t="shared" ref="G49" si="9">(D49-C49)/C49*100</f>
        <v>-8.3454171569444782</v>
      </c>
    </row>
    <row r="50" spans="1:7" x14ac:dyDescent="0.3">
      <c r="A50" s="25" t="s">
        <v>37</v>
      </c>
      <c r="B50" s="26"/>
      <c r="C50" s="26"/>
      <c r="D50" s="26"/>
      <c r="E50" s="26"/>
      <c r="F50" s="26"/>
      <c r="G50" s="26"/>
    </row>
    <row r="51" spans="1:7" x14ac:dyDescent="0.3">
      <c r="A51" s="31" t="s">
        <v>29</v>
      </c>
      <c r="B51" s="31"/>
      <c r="C51" s="31"/>
      <c r="D51" s="31"/>
      <c r="E51" s="31"/>
      <c r="F51" s="31"/>
      <c r="G51" s="31"/>
    </row>
  </sheetData>
  <sortState xmlns:xlrd2="http://schemas.microsoft.com/office/spreadsheetml/2017/richdata2" ref="A7:G28">
    <sortCondition descending="1" ref="E7:E28"/>
  </sortState>
  <mergeCells count="6">
    <mergeCell ref="A51:G51"/>
    <mergeCell ref="A4:G4"/>
    <mergeCell ref="A5:G5"/>
    <mergeCell ref="A31:G31"/>
    <mergeCell ref="A39:G39"/>
    <mergeCell ref="A40:G40"/>
  </mergeCells>
  <pageMargins left="0.70866141732283472" right="0.70866141732283472" top="0.74803149606299213" bottom="0.74803149606299213" header="0.31496062992125984" footer="0.31496062992125984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Treviso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Miazzo</dc:creator>
  <cp:lastModifiedBy>Licenza04</cp:lastModifiedBy>
  <cp:lastPrinted>2025-04-04T12:05:52Z</cp:lastPrinted>
  <dcterms:created xsi:type="dcterms:W3CDTF">2025-04-02T07:03:17Z</dcterms:created>
  <dcterms:modified xsi:type="dcterms:W3CDTF">2025-04-04T12:05:57Z</dcterms:modified>
</cp:coreProperties>
</file>